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atih\Downloads\"/>
    </mc:Choice>
  </mc:AlternateContent>
  <xr:revisionPtr revIDLastSave="0" documentId="8_{7A1736B6-3B9F-4BE1-9A6F-8C77D6B05127}" xr6:coauthVersionLast="47" xr6:coauthVersionMax="47" xr10:uidLastSave="{00000000-0000-0000-0000-000000000000}"/>
  <bookViews>
    <workbookView xWindow="384" yWindow="384" windowWidth="19608" windowHeight="10464" xr2:uid="{00000000-000D-0000-FFFF-FFFF00000000}"/>
  </bookViews>
  <sheets>
    <sheet name="READ_ME" sheetId="1" r:id="rId1"/>
    <sheet name="INPUTS" sheetId="2" r:id="rId2"/>
    <sheet name="EQUIPMENT" sheetId="3" r:id="rId3"/>
    <sheet name="RESUL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4" l="1"/>
  <c r="B2" i="4"/>
  <c r="F32" i="3"/>
  <c r="B26" i="2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3" i="3"/>
  <c r="F2" i="3"/>
  <c r="B7" i="4"/>
  <c r="B8" i="4"/>
  <c r="B17" i="2"/>
  <c r="B27" i="2"/>
  <c r="B3" i="4"/>
  <c r="B4" i="4"/>
  <c r="B6" i="4"/>
  <c r="B9" i="4"/>
</calcChain>
</file>

<file path=xl/sharedStrings.xml><?xml version="1.0" encoding="utf-8"?>
<sst xmlns="http://schemas.openxmlformats.org/spreadsheetml/2006/main" count="53" uniqueCount="52">
  <si>
    <t>Outdoor Telecom Cabinet with AC — Cooling Calculator (v2)</t>
  </si>
  <si>
    <t>How to use (5 steps):</t>
  </si>
  <si>
    <t>1) INPUTS: enter Max Ambient (°C), Safety Margin (%), Cabinet size (W×D×H), Solar factors.</t>
  </si>
  <si>
    <t xml:space="preserve">   • If you know Solar Gain (W), type it in 'Direct Solar Gain (W)'. Leave 0 to auto-calc.</t>
  </si>
  <si>
    <t>2) Pick 'Color Absorptivity' (or override numeric value).</t>
  </si>
  <si>
    <t>3) EQUIPMENT: list devices (Qty, Power W, Utilization %). Heat (W) auto-calculated.</t>
  </si>
  <si>
    <t>4) RESULTS: see Equipment Heat + Solar = Subtotal; + Safety = Total Required Cooling (W, BTU/h).</t>
  </si>
  <si>
    <t>5) Choose an AC unit whose NET cooling at MAX ambient is ≥ Total Required Cooling (W). Check derating curves.</t>
  </si>
  <si>
    <t>Project / Site Name</t>
  </si>
  <si>
    <t>Example Site A</t>
  </si>
  <si>
    <t>Max Ambient (°C)</t>
  </si>
  <si>
    <t>Target Internal (°C) (optional)</t>
  </si>
  <si>
    <t>Safety Margin (%)</t>
  </si>
  <si>
    <t>Cabinet Size (external) — meters</t>
  </si>
  <si>
    <t>Width (m)</t>
  </si>
  <si>
    <t>Depth (m)</t>
  </si>
  <si>
    <t>Height (m)</t>
  </si>
  <si>
    <t>Solar Inputs</t>
  </si>
  <si>
    <t>Solar Irradiance (W/m²)</t>
  </si>
  <si>
    <t>Exposed Area Factor (0..1)</t>
  </si>
  <si>
    <t>Shading Factor (0..1)</t>
  </si>
  <si>
    <t>Orientation Factor (0..1)</t>
  </si>
  <si>
    <t>Color Absorptivity (pick)</t>
  </si>
  <si>
    <t>Absorptivity (numeric)</t>
  </si>
  <si>
    <t>Direct Solar Gain (W) — override</t>
  </si>
  <si>
    <t>Reference Colors (absorptivity)</t>
  </si>
  <si>
    <t>Light Gray (RAL 7035)</t>
  </si>
  <si>
    <t>White</t>
  </si>
  <si>
    <t>Dark Gray</t>
  </si>
  <si>
    <t>Calculated (read-only)</t>
  </si>
  <si>
    <t>External Surface Area (m²)</t>
  </si>
  <si>
    <t>Solar Gain (W) — auto</t>
  </si>
  <si>
    <t>Device</t>
  </si>
  <si>
    <t>Qty</t>
  </si>
  <si>
    <t>Power (W)</t>
  </si>
  <si>
    <t>Utilization (%)</t>
  </si>
  <si>
    <t>Heat Fraction (0..1)</t>
  </si>
  <si>
    <t>Heat (W)</t>
  </si>
  <si>
    <t>OLT/Router</t>
  </si>
  <si>
    <t>Switch</t>
  </si>
  <si>
    <t>Media Converter</t>
  </si>
  <si>
    <t>TOTAL Equipment Heat (W)</t>
  </si>
  <si>
    <t>RESULTS — Cooling Requirement</t>
  </si>
  <si>
    <t>Equipment Heat (W)</t>
  </si>
  <si>
    <t>Solar Gain (W)</t>
  </si>
  <si>
    <t>Subtotal (W)</t>
  </si>
  <si>
    <t>Safety Margin (W)</t>
  </si>
  <si>
    <t>Total Required Cooling (W)</t>
  </si>
  <si>
    <t>Total Required Cooling (BTU/h)</t>
  </si>
  <si>
    <t>Recommended AC Nominal Capacity (W)</t>
  </si>
  <si>
    <t>What to do next?</t>
  </si>
  <si>
    <t>Pick an AC unit whose net cooling capacity at your site's MAX ambient is &gt;= 'Total Required Cooling (W)'. Check manufacturer derating curves.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</si>
</sst>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"/>
  <sheetViews>
    <sheetView tabSelected="1" workbookViewId="0">
      <selection activeCell="A7" sqref="A7"/>
    </sheetView>
  </sheetViews>
  <sheetFormatPr defaultRowHeight="14.4" x14ac:dyDescent="0.3"/>
  <cols>
    <col min="1" max="1" width="120" customWidth="1"/>
  </cols>
  <sheetData>
    <row r="1" spans="1:1" x14ac:dyDescent="0.3">
      <c r="A1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5</v>
      </c>
    </row>
    <row r="8" spans="1:1" x14ac:dyDescent="0.3">
      <c r="A8" t="s">
        <v>6</v>
      </c>
    </row>
    <row r="9" spans="1:1" x14ac:dyDescent="0.3">
      <c r="A9" t="s">
        <v>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7"/>
  <sheetViews>
    <sheetView topLeftCell="A11" workbookViewId="0">
      <selection activeCell="B12" sqref="B12"/>
    </sheetView>
  </sheetViews>
  <sheetFormatPr defaultRowHeight="14.4" x14ac:dyDescent="0.3"/>
  <cols>
    <col min="1" max="1" width="27.77734375" bestFit="1" customWidth="1"/>
    <col min="2" max="2" width="12.88671875" bestFit="1" customWidth="1"/>
  </cols>
  <sheetData>
    <row r="1" spans="1:2" x14ac:dyDescent="0.3">
      <c r="A1" t="s">
        <v>8</v>
      </c>
      <c r="B1" t="s">
        <v>9</v>
      </c>
    </row>
    <row r="2" spans="1:2" x14ac:dyDescent="0.3">
      <c r="A2" t="s">
        <v>10</v>
      </c>
      <c r="B2">
        <v>45</v>
      </c>
    </row>
    <row r="3" spans="1:2" x14ac:dyDescent="0.3">
      <c r="A3" t="s">
        <v>11</v>
      </c>
      <c r="B3">
        <v>35</v>
      </c>
    </row>
    <row r="4" spans="1:2" x14ac:dyDescent="0.3">
      <c r="A4" t="s">
        <v>12</v>
      </c>
      <c r="B4">
        <v>20</v>
      </c>
    </row>
    <row r="6" spans="1:2" x14ac:dyDescent="0.3">
      <c r="A6" t="s">
        <v>13</v>
      </c>
    </row>
    <row r="7" spans="1:2" x14ac:dyDescent="0.3">
      <c r="A7" t="s">
        <v>14</v>
      </c>
      <c r="B7">
        <v>0.6</v>
      </c>
    </row>
    <row r="8" spans="1:2" x14ac:dyDescent="0.3">
      <c r="A8" t="s">
        <v>15</v>
      </c>
      <c r="B8">
        <v>0.6</v>
      </c>
    </row>
    <row r="9" spans="1:2" x14ac:dyDescent="0.3">
      <c r="A9" t="s">
        <v>16</v>
      </c>
      <c r="B9">
        <v>1.2</v>
      </c>
    </row>
    <row r="11" spans="1:2" x14ac:dyDescent="0.3">
      <c r="A11" t="s">
        <v>17</v>
      </c>
    </row>
    <row r="12" spans="1:2" x14ac:dyDescent="0.3">
      <c r="A12" t="s">
        <v>18</v>
      </c>
      <c r="B12">
        <v>800</v>
      </c>
    </row>
    <row r="13" spans="1:2" x14ac:dyDescent="0.3">
      <c r="A13" t="s">
        <v>19</v>
      </c>
      <c r="B13">
        <v>0.6</v>
      </c>
    </row>
    <row r="14" spans="1:2" x14ac:dyDescent="0.3">
      <c r="A14" t="s">
        <v>20</v>
      </c>
      <c r="B14">
        <v>0.8</v>
      </c>
    </row>
    <row r="15" spans="1:2" x14ac:dyDescent="0.3">
      <c r="A15" t="s">
        <v>21</v>
      </c>
      <c r="B15">
        <v>0.6</v>
      </c>
    </row>
    <row r="16" spans="1:2" x14ac:dyDescent="0.3">
      <c r="A16" t="s">
        <v>22</v>
      </c>
    </row>
    <row r="17" spans="1:2" x14ac:dyDescent="0.3">
      <c r="A17" t="s">
        <v>23</v>
      </c>
      <c r="B17" t="str">
        <f ca="1">IF(B16="Light Gray (RAL 7035)",0.35,IF(B16="White",0.25,IF(B16="Dark Gray",0.6,B17)))</f>
        <v/>
      </c>
    </row>
    <row r="18" spans="1:2" x14ac:dyDescent="0.3">
      <c r="A18" t="s">
        <v>24</v>
      </c>
      <c r="B18">
        <v>0</v>
      </c>
    </row>
    <row r="20" spans="1:2" x14ac:dyDescent="0.3">
      <c r="A20" t="s">
        <v>25</v>
      </c>
    </row>
    <row r="21" spans="1:2" x14ac:dyDescent="0.3">
      <c r="A21" t="s">
        <v>26</v>
      </c>
      <c r="B21">
        <v>0.35</v>
      </c>
    </row>
    <row r="22" spans="1:2" x14ac:dyDescent="0.3">
      <c r="A22" t="s">
        <v>27</v>
      </c>
      <c r="B22">
        <v>0.25</v>
      </c>
    </row>
    <row r="23" spans="1:2" x14ac:dyDescent="0.3">
      <c r="A23" t="s">
        <v>28</v>
      </c>
      <c r="B23">
        <v>0.6</v>
      </c>
    </row>
    <row r="25" spans="1:2" x14ac:dyDescent="0.3">
      <c r="A25" t="s">
        <v>29</v>
      </c>
    </row>
    <row r="26" spans="1:2" x14ac:dyDescent="0.3">
      <c r="A26" t="s">
        <v>30</v>
      </c>
      <c r="B26">
        <f>2*(B7*B8 + B7*B9 + B8*B9)</f>
        <v>3.6</v>
      </c>
    </row>
    <row r="27" spans="1:2" x14ac:dyDescent="0.3">
      <c r="A27" t="s">
        <v>31</v>
      </c>
      <c r="B27" t="str">
        <f ca="1">B12 * B26 * B13 * B14 * B15 * B17</f>
        <v/>
      </c>
    </row>
  </sheetData>
  <dataValidations count="1">
    <dataValidation type="list" allowBlank="1" showInputMessage="1" showErrorMessage="1" sqref="B16" xr:uid="{00000000-0002-0000-0100-000000000000}">
      <formula1>"Light Gray (RAL 7035),White,Dark Gray"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2"/>
  <sheetViews>
    <sheetView workbookViewId="0">
      <selection activeCell="A3" sqref="A3"/>
    </sheetView>
  </sheetViews>
  <sheetFormatPr defaultRowHeight="14.4" x14ac:dyDescent="0.3"/>
  <cols>
    <col min="1" max="1" width="28" customWidth="1"/>
    <col min="2" max="2" width="8" customWidth="1"/>
    <col min="3" max="3" width="12" customWidth="1"/>
    <col min="4" max="4" width="16" customWidth="1"/>
    <col min="5" max="5" width="18" customWidth="1"/>
    <col min="6" max="6" width="14" customWidth="1"/>
  </cols>
  <sheetData>
    <row r="1" spans="1:6" x14ac:dyDescent="0.3">
      <c r="A1" t="s">
        <v>32</v>
      </c>
      <c r="B1" t="s">
        <v>33</v>
      </c>
      <c r="C1" t="s">
        <v>34</v>
      </c>
      <c r="D1" t="s">
        <v>35</v>
      </c>
      <c r="E1" t="s">
        <v>36</v>
      </c>
      <c r="F1" t="s">
        <v>37</v>
      </c>
    </row>
    <row r="2" spans="1:6" x14ac:dyDescent="0.3">
      <c r="A2" t="s">
        <v>38</v>
      </c>
      <c r="B2">
        <v>1</v>
      </c>
      <c r="C2">
        <v>120</v>
      </c>
      <c r="D2">
        <v>80</v>
      </c>
      <c r="E2">
        <v>1</v>
      </c>
      <c r="F2">
        <f t="shared" ref="F2:F31" si="0">B2*C2*D2/100*E2</f>
        <v>96</v>
      </c>
    </row>
    <row r="3" spans="1:6" x14ac:dyDescent="0.3">
      <c r="A3" t="s">
        <v>39</v>
      </c>
      <c r="B3">
        <v>1</v>
      </c>
      <c r="C3">
        <v>60</v>
      </c>
      <c r="D3">
        <v>70</v>
      </c>
      <c r="E3">
        <v>1</v>
      </c>
      <c r="F3">
        <f t="shared" si="0"/>
        <v>42</v>
      </c>
    </row>
    <row r="4" spans="1:6" x14ac:dyDescent="0.3">
      <c r="A4" t="s">
        <v>40</v>
      </c>
      <c r="B4">
        <v>2</v>
      </c>
      <c r="C4">
        <v>15</v>
      </c>
      <c r="D4">
        <v>80</v>
      </c>
      <c r="E4">
        <v>1</v>
      </c>
      <c r="F4">
        <f t="shared" si="0"/>
        <v>24</v>
      </c>
    </row>
    <row r="5" spans="1:6" x14ac:dyDescent="0.3">
      <c r="B5">
        <v>1</v>
      </c>
      <c r="C5">
        <v>0</v>
      </c>
      <c r="D5">
        <v>70</v>
      </c>
      <c r="E5">
        <v>1</v>
      </c>
      <c r="F5">
        <f t="shared" si="0"/>
        <v>0</v>
      </c>
    </row>
    <row r="6" spans="1:6" x14ac:dyDescent="0.3">
      <c r="B6">
        <v>1</v>
      </c>
      <c r="C6">
        <v>0</v>
      </c>
      <c r="D6">
        <v>70</v>
      </c>
      <c r="E6">
        <v>1</v>
      </c>
      <c r="F6">
        <f t="shared" si="0"/>
        <v>0</v>
      </c>
    </row>
    <row r="7" spans="1:6" x14ac:dyDescent="0.3">
      <c r="B7">
        <v>1</v>
      </c>
      <c r="C7">
        <v>0</v>
      </c>
      <c r="D7">
        <v>70</v>
      </c>
      <c r="E7">
        <v>1</v>
      </c>
      <c r="F7">
        <f t="shared" si="0"/>
        <v>0</v>
      </c>
    </row>
    <row r="8" spans="1:6" x14ac:dyDescent="0.3">
      <c r="B8">
        <v>1</v>
      </c>
      <c r="C8">
        <v>0</v>
      </c>
      <c r="D8">
        <v>70</v>
      </c>
      <c r="E8">
        <v>1</v>
      </c>
      <c r="F8">
        <f t="shared" si="0"/>
        <v>0</v>
      </c>
    </row>
    <row r="9" spans="1:6" x14ac:dyDescent="0.3">
      <c r="B9">
        <v>1</v>
      </c>
      <c r="C9">
        <v>0</v>
      </c>
      <c r="D9">
        <v>70</v>
      </c>
      <c r="E9">
        <v>1</v>
      </c>
      <c r="F9">
        <f t="shared" si="0"/>
        <v>0</v>
      </c>
    </row>
    <row r="10" spans="1:6" x14ac:dyDescent="0.3">
      <c r="B10">
        <v>1</v>
      </c>
      <c r="C10">
        <v>0</v>
      </c>
      <c r="D10">
        <v>70</v>
      </c>
      <c r="E10">
        <v>1</v>
      </c>
      <c r="F10">
        <f t="shared" si="0"/>
        <v>0</v>
      </c>
    </row>
    <row r="11" spans="1:6" x14ac:dyDescent="0.3">
      <c r="B11">
        <v>1</v>
      </c>
      <c r="C11">
        <v>0</v>
      </c>
      <c r="D11">
        <v>70</v>
      </c>
      <c r="E11">
        <v>1</v>
      </c>
      <c r="F11">
        <f t="shared" si="0"/>
        <v>0</v>
      </c>
    </row>
    <row r="12" spans="1:6" x14ac:dyDescent="0.3">
      <c r="B12">
        <v>1</v>
      </c>
      <c r="C12">
        <v>0</v>
      </c>
      <c r="D12">
        <v>70</v>
      </c>
      <c r="E12">
        <v>1</v>
      </c>
      <c r="F12">
        <f t="shared" si="0"/>
        <v>0</v>
      </c>
    </row>
    <row r="13" spans="1:6" x14ac:dyDescent="0.3">
      <c r="B13">
        <v>1</v>
      </c>
      <c r="C13">
        <v>0</v>
      </c>
      <c r="D13">
        <v>70</v>
      </c>
      <c r="E13">
        <v>1</v>
      </c>
      <c r="F13">
        <f t="shared" si="0"/>
        <v>0</v>
      </c>
    </row>
    <row r="14" spans="1:6" x14ac:dyDescent="0.3">
      <c r="B14">
        <v>1</v>
      </c>
      <c r="C14">
        <v>0</v>
      </c>
      <c r="D14">
        <v>70</v>
      </c>
      <c r="E14">
        <v>1</v>
      </c>
      <c r="F14">
        <f t="shared" si="0"/>
        <v>0</v>
      </c>
    </row>
    <row r="15" spans="1:6" x14ac:dyDescent="0.3">
      <c r="B15">
        <v>1</v>
      </c>
      <c r="C15">
        <v>0</v>
      </c>
      <c r="D15">
        <v>70</v>
      </c>
      <c r="E15">
        <v>1</v>
      </c>
      <c r="F15">
        <f t="shared" si="0"/>
        <v>0</v>
      </c>
    </row>
    <row r="16" spans="1:6" x14ac:dyDescent="0.3">
      <c r="B16">
        <v>1</v>
      </c>
      <c r="C16">
        <v>0</v>
      </c>
      <c r="D16">
        <v>70</v>
      </c>
      <c r="E16">
        <v>1</v>
      </c>
      <c r="F16">
        <f t="shared" si="0"/>
        <v>0</v>
      </c>
    </row>
    <row r="17" spans="1:6" x14ac:dyDescent="0.3">
      <c r="B17">
        <v>1</v>
      </c>
      <c r="C17">
        <v>0</v>
      </c>
      <c r="D17">
        <v>70</v>
      </c>
      <c r="E17">
        <v>1</v>
      </c>
      <c r="F17">
        <f t="shared" si="0"/>
        <v>0</v>
      </c>
    </row>
    <row r="18" spans="1:6" x14ac:dyDescent="0.3">
      <c r="B18">
        <v>1</v>
      </c>
      <c r="C18">
        <v>0</v>
      </c>
      <c r="D18">
        <v>70</v>
      </c>
      <c r="E18">
        <v>1</v>
      </c>
      <c r="F18">
        <f t="shared" si="0"/>
        <v>0</v>
      </c>
    </row>
    <row r="19" spans="1:6" x14ac:dyDescent="0.3">
      <c r="B19">
        <v>1</v>
      </c>
      <c r="C19">
        <v>0</v>
      </c>
      <c r="D19">
        <v>70</v>
      </c>
      <c r="E19">
        <v>1</v>
      </c>
      <c r="F19">
        <f t="shared" si="0"/>
        <v>0</v>
      </c>
    </row>
    <row r="20" spans="1:6" x14ac:dyDescent="0.3">
      <c r="B20">
        <v>1</v>
      </c>
      <c r="C20">
        <v>0</v>
      </c>
      <c r="D20">
        <v>70</v>
      </c>
      <c r="E20">
        <v>1</v>
      </c>
      <c r="F20">
        <f t="shared" si="0"/>
        <v>0</v>
      </c>
    </row>
    <row r="21" spans="1:6" x14ac:dyDescent="0.3">
      <c r="B21">
        <v>1</v>
      </c>
      <c r="C21">
        <v>0</v>
      </c>
      <c r="D21">
        <v>70</v>
      </c>
      <c r="E21">
        <v>1</v>
      </c>
      <c r="F21">
        <f t="shared" si="0"/>
        <v>0</v>
      </c>
    </row>
    <row r="22" spans="1:6" x14ac:dyDescent="0.3">
      <c r="B22">
        <v>1</v>
      </c>
      <c r="C22">
        <v>0</v>
      </c>
      <c r="D22">
        <v>70</v>
      </c>
      <c r="E22">
        <v>1</v>
      </c>
      <c r="F22">
        <f t="shared" si="0"/>
        <v>0</v>
      </c>
    </row>
    <row r="23" spans="1:6" x14ac:dyDescent="0.3">
      <c r="B23">
        <v>1</v>
      </c>
      <c r="C23">
        <v>0</v>
      </c>
      <c r="D23">
        <v>70</v>
      </c>
      <c r="E23">
        <v>1</v>
      </c>
      <c r="F23">
        <f t="shared" si="0"/>
        <v>0</v>
      </c>
    </row>
    <row r="24" spans="1:6" x14ac:dyDescent="0.3">
      <c r="B24">
        <v>1</v>
      </c>
      <c r="C24">
        <v>0</v>
      </c>
      <c r="D24">
        <v>70</v>
      </c>
      <c r="E24">
        <v>1</v>
      </c>
      <c r="F24">
        <f t="shared" si="0"/>
        <v>0</v>
      </c>
    </row>
    <row r="25" spans="1:6" x14ac:dyDescent="0.3">
      <c r="B25">
        <v>1</v>
      </c>
      <c r="C25">
        <v>0</v>
      </c>
      <c r="D25">
        <v>70</v>
      </c>
      <c r="E25">
        <v>1</v>
      </c>
      <c r="F25">
        <f t="shared" si="0"/>
        <v>0</v>
      </c>
    </row>
    <row r="26" spans="1:6" x14ac:dyDescent="0.3">
      <c r="B26">
        <v>1</v>
      </c>
      <c r="C26">
        <v>0</v>
      </c>
      <c r="D26">
        <v>70</v>
      </c>
      <c r="E26">
        <v>1</v>
      </c>
      <c r="F26">
        <f t="shared" si="0"/>
        <v>0</v>
      </c>
    </row>
    <row r="27" spans="1:6" x14ac:dyDescent="0.3">
      <c r="B27">
        <v>1</v>
      </c>
      <c r="C27">
        <v>0</v>
      </c>
      <c r="D27">
        <v>70</v>
      </c>
      <c r="E27">
        <v>1</v>
      </c>
      <c r="F27">
        <f t="shared" si="0"/>
        <v>0</v>
      </c>
    </row>
    <row r="28" spans="1:6" x14ac:dyDescent="0.3">
      <c r="B28">
        <v>1</v>
      </c>
      <c r="C28">
        <v>0</v>
      </c>
      <c r="D28">
        <v>70</v>
      </c>
      <c r="E28">
        <v>1</v>
      </c>
      <c r="F28">
        <f t="shared" si="0"/>
        <v>0</v>
      </c>
    </row>
    <row r="29" spans="1:6" x14ac:dyDescent="0.3">
      <c r="B29">
        <v>1</v>
      </c>
      <c r="C29">
        <v>0</v>
      </c>
      <c r="D29">
        <v>70</v>
      </c>
      <c r="E29">
        <v>1</v>
      </c>
      <c r="F29">
        <f t="shared" si="0"/>
        <v>0</v>
      </c>
    </row>
    <row r="30" spans="1:6" x14ac:dyDescent="0.3">
      <c r="B30">
        <v>1</v>
      </c>
      <c r="C30">
        <v>0</v>
      </c>
      <c r="D30">
        <v>70</v>
      </c>
      <c r="E30">
        <v>1</v>
      </c>
      <c r="F30">
        <f t="shared" si="0"/>
        <v>0</v>
      </c>
    </row>
    <row r="31" spans="1:6" x14ac:dyDescent="0.3">
      <c r="B31">
        <v>1</v>
      </c>
      <c r="C31">
        <v>0</v>
      </c>
      <c r="D31">
        <v>70</v>
      </c>
      <c r="E31">
        <v>1</v>
      </c>
      <c r="F31">
        <f t="shared" si="0"/>
        <v>0</v>
      </c>
    </row>
    <row r="32" spans="1:6" x14ac:dyDescent="0.3">
      <c r="A32" t="s">
        <v>41</v>
      </c>
      <c r="F32">
        <f>SUM(F2:F31)</f>
        <v>162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"/>
  <sheetViews>
    <sheetView workbookViewId="0">
      <selection activeCell="A9" sqref="A9"/>
    </sheetView>
  </sheetViews>
  <sheetFormatPr defaultRowHeight="14.4" x14ac:dyDescent="0.3"/>
  <cols>
    <col min="1" max="1" width="44" customWidth="1"/>
    <col min="2" max="2" width="72" customWidth="1"/>
  </cols>
  <sheetData>
    <row r="1" spans="1:2" x14ac:dyDescent="0.3">
      <c r="A1" t="s">
        <v>42</v>
      </c>
    </row>
    <row r="2" spans="1:2" x14ac:dyDescent="0.3">
      <c r="A2" t="s">
        <v>43</v>
      </c>
      <c r="B2">
        <f>EQUIPMENT!F32</f>
        <v>162</v>
      </c>
    </row>
    <row r="3" spans="1:2" x14ac:dyDescent="0.3">
      <c r="A3" t="s">
        <v>44</v>
      </c>
      <c r="B3" t="str">
        <f ca="1">IF(INPUTS!B18&gt;0, INPUTS!B18, INPUTS!B27)</f>
        <v/>
      </c>
    </row>
    <row r="4" spans="1:2" x14ac:dyDescent="0.3">
      <c r="A4" t="s">
        <v>45</v>
      </c>
      <c r="B4" t="str">
        <f ca="1">B2+B3</f>
        <v/>
      </c>
    </row>
    <row r="5" spans="1:2" x14ac:dyDescent="0.3">
      <c r="A5" t="s">
        <v>12</v>
      </c>
      <c r="B5">
        <f>INPUTS!B4</f>
        <v>20</v>
      </c>
    </row>
    <row r="6" spans="1:2" x14ac:dyDescent="0.3">
      <c r="A6" t="s">
        <v>46</v>
      </c>
      <c r="B6" t="str">
        <f ca="1">B4*B5/100</f>
        <v/>
      </c>
    </row>
    <row r="7" spans="1:2" x14ac:dyDescent="0.3">
      <c r="A7" t="s">
        <v>47</v>
      </c>
      <c r="B7" t="str">
        <f ca="1">B4+B5</f>
        <v/>
      </c>
    </row>
    <row r="8" spans="1:2" x14ac:dyDescent="0.3">
      <c r="A8" t="s">
        <v>48</v>
      </c>
      <c r="B8" t="str">
        <f ca="1">B6*3.412</f>
        <v/>
      </c>
    </row>
    <row r="9" spans="1:2" x14ac:dyDescent="0.3">
      <c r="A9" t="s">
        <v>49</v>
      </c>
      <c r="B9" t="str">
        <f ca="1">B6</f>
        <v/>
      </c>
    </row>
    <row r="10" spans="1:2" x14ac:dyDescent="0.3">
      <c r="A10" t="s">
        <v>50</v>
      </c>
      <c r="B10" t="s">
        <v>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READ_ME</vt:lpstr>
      <vt:lpstr>INPUTS</vt:lpstr>
      <vt:lpstr>EQUIPMENT</vt:lpstr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fatih batal</cp:lastModifiedBy>
  <dcterms:created xsi:type="dcterms:W3CDTF">2025-09-15T16:38:42Z</dcterms:created>
  <dcterms:modified xsi:type="dcterms:W3CDTF">2025-09-15T16:42:36Z</dcterms:modified>
</cp:coreProperties>
</file>